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OneDrive\Documents\DPC\DPC Finance\Audit 2021-22\"/>
    </mc:Choice>
  </mc:AlternateContent>
  <bookViews>
    <workbookView xWindow="0" yWindow="0" windowWidth="23040" windowHeight="8856"/>
  </bookViews>
  <sheets>
    <sheet name="significant differences" sheetId="1" r:id="rId1"/>
    <sheet name="Reserves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2" l="1"/>
  <c r="H31" i="2"/>
  <c r="H30" i="2"/>
  <c r="H23" i="2"/>
  <c r="F11" i="2"/>
  <c r="F13" i="2" s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3" i="1"/>
  <c r="F12" i="1"/>
  <c r="F10" i="1"/>
  <c r="E9" i="1"/>
  <c r="F9" i="1" s="1"/>
  <c r="E8" i="1"/>
  <c r="F8" i="1" s="1"/>
  <c r="E7" i="1"/>
  <c r="F7" i="1" s="1"/>
  <c r="E6" i="1"/>
  <c r="F6" i="1" s="1"/>
  <c r="E5" i="1"/>
  <c r="F5" i="1" s="1"/>
  <c r="E4" i="1"/>
  <c r="F4" i="1" s="1"/>
</calcChain>
</file>

<file path=xl/sharedStrings.xml><?xml version="1.0" encoding="utf-8"?>
<sst xmlns="http://schemas.openxmlformats.org/spreadsheetml/2006/main" count="126" uniqueCount="102">
  <si>
    <t>Box 3</t>
  </si>
  <si>
    <t>difference</t>
  </si>
  <si>
    <t xml:space="preserve">new homes bonus </t>
  </si>
  <si>
    <t>this year's new homes bonus project bid was a smaller project and less funds applied for.</t>
  </si>
  <si>
    <t>s106</t>
  </si>
  <si>
    <t>none received in previous year.  Public Art project costs incurred 2021/22</t>
  </si>
  <si>
    <t>Interest</t>
  </si>
  <si>
    <t>reduced funds and interest rates</t>
  </si>
  <si>
    <t>HMRC</t>
  </si>
  <si>
    <t>VAT reclaimed on previous year's expenditure - 2021/22  had more to reclaim than 2020/21</t>
  </si>
  <si>
    <t>CIL</t>
  </si>
  <si>
    <t>no cil received this year</t>
  </si>
  <si>
    <t>Donations</t>
  </si>
  <si>
    <t>less donations received this year</t>
  </si>
  <si>
    <t>Speedwatch refund</t>
  </si>
  <si>
    <t>no equivalent refund this year</t>
  </si>
  <si>
    <t>Box 4</t>
  </si>
  <si>
    <t>Clerk salary (inc PAYE and EE pension)</t>
  </si>
  <si>
    <t>Salary:  £163.99,  Pension contributions EE:  £43.30, HMRC £1079.15 (unpaid previous year contributions of £708.27)</t>
  </si>
  <si>
    <t xml:space="preserve">Pension - ER </t>
  </si>
  <si>
    <t>Pension:  £4.54,</t>
  </si>
  <si>
    <t>Box 6</t>
  </si>
  <si>
    <t>Expenses</t>
  </si>
  <si>
    <t>small increase in expenses on year</t>
  </si>
  <si>
    <t>Chairman</t>
  </si>
  <si>
    <t>n/a</t>
  </si>
  <si>
    <t>Printing/copying/delivery</t>
  </si>
  <si>
    <t>Office Equipment</t>
  </si>
  <si>
    <t>no spend on office equipment in 2021/22</t>
  </si>
  <si>
    <t>Audit fee int.+external</t>
  </si>
  <si>
    <t>Training Courses</t>
  </si>
  <si>
    <t>less training courses undertaken vs previous year</t>
  </si>
  <si>
    <t>Travelling</t>
  </si>
  <si>
    <t>Soc Local Council Clerks</t>
  </si>
  <si>
    <t xml:space="preserve">Clerk's other parish paid this year.  </t>
  </si>
  <si>
    <t>SALC/NALC subs</t>
  </si>
  <si>
    <t>Reduction offered by WSALC</t>
  </si>
  <si>
    <t>Insurance</t>
  </si>
  <si>
    <t>Bus shelter cost more to insure for full year</t>
  </si>
  <si>
    <t>Charitable donations</t>
  </si>
  <si>
    <t>Increased charity donations for covid</t>
  </si>
  <si>
    <t>Action in Rural Sussex</t>
  </si>
  <si>
    <t>Manhood Peninsula Partnership</t>
  </si>
  <si>
    <t>full contribution paid this year vs part donation previous year</t>
  </si>
  <si>
    <t>Playing Field rental</t>
  </si>
  <si>
    <t>RoSPA</t>
  </si>
  <si>
    <t>Extra equipment survey in 2020/21</t>
  </si>
  <si>
    <t>Grass cutting</t>
  </si>
  <si>
    <t>Playing Field Maintenance</t>
  </si>
  <si>
    <t>Additional tree and hedge work undertaken in 2021/22</t>
  </si>
  <si>
    <t>Bus shelter &amp; notice brd</t>
  </si>
  <si>
    <t>No repairs to bus shelter required in 2021/22 vs previous yeaer</t>
  </si>
  <si>
    <t>web site</t>
  </si>
  <si>
    <t>litter warden</t>
  </si>
  <si>
    <t>Community Transport</t>
  </si>
  <si>
    <t>Bin emptying</t>
  </si>
  <si>
    <t>small increase to cost made by Chichester District Council</t>
  </si>
  <si>
    <t>Tree work</t>
  </si>
  <si>
    <t>no tree work in previous year</t>
  </si>
  <si>
    <t>Election costs</t>
  </si>
  <si>
    <t>Great Get Together costs</t>
  </si>
  <si>
    <t>BT Broadband</t>
  </si>
  <si>
    <t>Bank charges</t>
  </si>
  <si>
    <t>DPA legislation changes</t>
  </si>
  <si>
    <t>Legal advice</t>
  </si>
  <si>
    <t>advice sought in 2021/22 not sought in previous year</t>
  </si>
  <si>
    <t>IT</t>
  </si>
  <si>
    <t>no IT assistance required in 2021/22</t>
  </si>
  <si>
    <t>Village enhancement</t>
  </si>
  <si>
    <t>Community contribution village hall</t>
  </si>
  <si>
    <t>project completed in 2020/21</t>
  </si>
  <si>
    <t>Consultants fees</t>
  </si>
  <si>
    <t>Parishes online</t>
  </si>
  <si>
    <t>Community speedwatch</t>
  </si>
  <si>
    <t>Land at Waterside Drive</t>
  </si>
  <si>
    <t>Bus shelter purchased</t>
  </si>
  <si>
    <t>VAT</t>
  </si>
  <si>
    <t>less VAT recovered on expenditure in year</t>
  </si>
  <si>
    <t>Public Art project</t>
  </si>
  <si>
    <t>project undertaken 2021/22</t>
  </si>
  <si>
    <t>Tree planting project</t>
  </si>
  <si>
    <t>Community Initiattve Partnership</t>
  </si>
  <si>
    <t>M Stonefrost legacy</t>
  </si>
  <si>
    <t>Analysis of reserves 31/03/22</t>
  </si>
  <si>
    <t>Donnington Parish Council</t>
  </si>
  <si>
    <t>Balance as at 31/3/22</t>
  </si>
  <si>
    <t>Current</t>
  </si>
  <si>
    <t>Bprem 1</t>
  </si>
  <si>
    <t>Bprem 2</t>
  </si>
  <si>
    <t>Total funds:</t>
  </si>
  <si>
    <t>Unpresented cheques</t>
  </si>
  <si>
    <t>Available funds:</t>
  </si>
  <si>
    <t>Grass cutting for Waterside Drive</t>
  </si>
  <si>
    <t>Election Costs</t>
  </si>
  <si>
    <t>General reserve</t>
  </si>
  <si>
    <t>Community projects reserve</t>
  </si>
  <si>
    <t>2021/22 - Community Infrastructure Fund</t>
  </si>
  <si>
    <t>New Homes Bonus</t>
  </si>
  <si>
    <t>2019/20</t>
  </si>
  <si>
    <t>community speedwatch</t>
  </si>
  <si>
    <t>spent - equipment</t>
  </si>
  <si>
    <t>Unallocated at year 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</si>
</sst>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164" fontId="0" fillId="0" borderId="0" xfId="0" applyNumberFormat="1"/>
    <xf numFmtId="164" fontId="2" fillId="0" borderId="0" xfId="0" applyNumberFormat="1" applyFont="1"/>
    <xf numFmtId="2" fontId="0" fillId="0" borderId="0" xfId="0" applyNumberFormat="1"/>
    <xf numFmtId="0" fontId="3" fillId="0" borderId="0" xfId="0" applyFont="1"/>
    <xf numFmtId="14" fontId="0" fillId="0" borderId="0" xfId="0" applyNumberFormat="1"/>
    <xf numFmtId="164" fontId="2" fillId="0" borderId="0" xfId="0" applyNumberFormat="1" applyFont="1" applyAlignment="1">
      <alignment horizontal="center"/>
    </xf>
    <xf numFmtId="2" fontId="3" fillId="0" borderId="0" xfId="0" applyNumberFormat="1" applyFont="1"/>
    <xf numFmtId="0" fontId="4" fillId="0" borderId="0" xfId="0" applyFont="1"/>
    <xf numFmtId="0" fontId="5" fillId="0" borderId="0" xfId="0" applyFont="1"/>
    <xf numFmtId="3" fontId="2" fillId="0" borderId="0" xfId="0" applyNumberFormat="1" applyFont="1"/>
    <xf numFmtId="164" fontId="4" fillId="0" borderId="0" xfId="0" applyNumberFormat="1" applyFont="1"/>
    <xf numFmtId="0" fontId="3" fillId="0" borderId="0" xfId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Year%20End%20Cashbook%2021-22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comparison"/>
      <sheetName val="CURRENT"/>
      <sheetName val="BPREM1"/>
      <sheetName val="BPREM2"/>
      <sheetName val="CIL"/>
      <sheetName val="budget 2021-22"/>
      <sheetName val="Receipts &amp; Payments"/>
      <sheetName val="Reconciliation"/>
      <sheetName val="AR Reconciliation"/>
      <sheetName val="SECTION 2 &amp; VARIANCES"/>
      <sheetName val="Explanation variances"/>
      <sheetName val="Analysis of Reserves"/>
      <sheetName val="VAT 2021-22"/>
      <sheetName val="salary calc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">
          <cell r="H5">
            <v>15964.2</v>
          </cell>
        </row>
      </sheetData>
      <sheetData sheetId="5" refreshError="1"/>
      <sheetData sheetId="6"/>
      <sheetData sheetId="7">
        <row r="9">
          <cell r="D9">
            <v>749.01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0"/>
  <sheetViews>
    <sheetView tabSelected="1" topLeftCell="A5" workbookViewId="0">
      <selection activeCell="H5" sqref="H5"/>
    </sheetView>
  </sheetViews>
  <sheetFormatPr defaultRowHeight="14.4" x14ac:dyDescent="0.3"/>
  <cols>
    <col min="2" max="2" width="32" bestFit="1" customWidth="1"/>
    <col min="4" max="5" width="10.5546875" bestFit="1" customWidth="1"/>
    <col min="6" max="6" width="10.77734375" bestFit="1" customWidth="1"/>
  </cols>
  <sheetData>
    <row r="1" spans="1:8" x14ac:dyDescent="0.3">
      <c r="D1" s="1"/>
      <c r="F1" s="2"/>
      <c r="G1" s="3"/>
    </row>
    <row r="2" spans="1:8" x14ac:dyDescent="0.3">
      <c r="A2" s="4" t="s">
        <v>0</v>
      </c>
      <c r="D2" s="1"/>
      <c r="F2" s="2"/>
      <c r="G2" s="3"/>
    </row>
    <row r="3" spans="1:8" x14ac:dyDescent="0.3">
      <c r="D3" s="5">
        <v>44286</v>
      </c>
      <c r="E3" s="5">
        <v>44651</v>
      </c>
      <c r="F3" s="6" t="s">
        <v>1</v>
      </c>
      <c r="G3" s="3"/>
    </row>
    <row r="4" spans="1:8" x14ac:dyDescent="0.3">
      <c r="B4" t="s">
        <v>2</v>
      </c>
      <c r="D4" s="1">
        <v>2616</v>
      </c>
      <c r="E4" s="1">
        <f>+'[1]Receipts &amp; Payments'!C7</f>
        <v>0</v>
      </c>
      <c r="F4" s="6">
        <f t="shared" ref="F4:F10" si="0">+E4-D4</f>
        <v>-2616</v>
      </c>
      <c r="G4" s="7"/>
      <c r="H4" s="4" t="s">
        <v>3</v>
      </c>
    </row>
    <row r="5" spans="1:8" x14ac:dyDescent="0.3">
      <c r="B5" t="s">
        <v>4</v>
      </c>
      <c r="D5" s="1">
        <v>0</v>
      </c>
      <c r="E5" s="1">
        <f>+'[1]Receipts &amp; Payments'!C8</f>
        <v>0</v>
      </c>
      <c r="F5" s="6">
        <f t="shared" si="0"/>
        <v>0</v>
      </c>
      <c r="G5" s="7"/>
      <c r="H5" s="4" t="s">
        <v>5</v>
      </c>
    </row>
    <row r="6" spans="1:8" x14ac:dyDescent="0.3">
      <c r="B6" t="s">
        <v>6</v>
      </c>
      <c r="D6" s="1">
        <v>31.450000000000003</v>
      </c>
      <c r="E6" s="1">
        <f>+'[1]Receipts &amp; Payments'!C9</f>
        <v>0</v>
      </c>
      <c r="F6" s="6">
        <f t="shared" si="0"/>
        <v>-31.450000000000003</v>
      </c>
      <c r="G6" s="7"/>
      <c r="H6" s="4" t="s">
        <v>7</v>
      </c>
    </row>
    <row r="7" spans="1:8" x14ac:dyDescent="0.3">
      <c r="B7" t="s">
        <v>8</v>
      </c>
      <c r="D7" s="1">
        <v>1939.09</v>
      </c>
      <c r="E7" s="1">
        <f>+'[1]Receipts &amp; Payments'!C10</f>
        <v>0</v>
      </c>
      <c r="F7" s="6">
        <f t="shared" si="0"/>
        <v>-1939.09</v>
      </c>
      <c r="G7" s="7"/>
      <c r="H7" s="4" t="s">
        <v>9</v>
      </c>
    </row>
    <row r="8" spans="1:8" x14ac:dyDescent="0.3">
      <c r="B8" s="8" t="s">
        <v>10</v>
      </c>
      <c r="D8" s="1">
        <v>0</v>
      </c>
      <c r="E8" s="2">
        <f>+'[1]Receipts &amp; Payments'!C11</f>
        <v>0</v>
      </c>
      <c r="F8" s="6">
        <f t="shared" si="0"/>
        <v>0</v>
      </c>
      <c r="G8" s="7"/>
      <c r="H8" s="4" t="s">
        <v>11</v>
      </c>
    </row>
    <row r="9" spans="1:8" x14ac:dyDescent="0.3">
      <c r="B9" s="8" t="s">
        <v>12</v>
      </c>
      <c r="C9" s="8"/>
      <c r="D9" s="1">
        <v>652</v>
      </c>
      <c r="E9" s="2">
        <f>+'[1]Receipts &amp; Payments'!C6</f>
        <v>0</v>
      </c>
      <c r="F9" s="6">
        <f t="shared" si="0"/>
        <v>-652</v>
      </c>
      <c r="G9" s="7"/>
      <c r="H9" s="4" t="s">
        <v>13</v>
      </c>
    </row>
    <row r="10" spans="1:8" x14ac:dyDescent="0.3">
      <c r="B10" s="8" t="s">
        <v>14</v>
      </c>
      <c r="C10" s="8"/>
      <c r="D10" s="1">
        <v>190.4</v>
      </c>
      <c r="E10" s="2">
        <v>0</v>
      </c>
      <c r="F10" s="6">
        <f t="shared" si="0"/>
        <v>-190.4</v>
      </c>
      <c r="G10" s="7"/>
      <c r="H10" s="4" t="s">
        <v>15</v>
      </c>
    </row>
    <row r="11" spans="1:8" x14ac:dyDescent="0.3">
      <c r="B11" s="8"/>
      <c r="C11" s="8"/>
      <c r="D11" s="1"/>
      <c r="E11" s="2"/>
      <c r="F11" s="6"/>
      <c r="G11" s="7"/>
      <c r="H11" s="4"/>
    </row>
    <row r="12" spans="1:8" x14ac:dyDescent="0.3">
      <c r="A12" s="4" t="s">
        <v>16</v>
      </c>
      <c r="B12" s="9" t="s">
        <v>17</v>
      </c>
      <c r="C12" s="10"/>
      <c r="D12" s="1">
        <v>5537.8600000000006</v>
      </c>
      <c r="E12" s="1">
        <v>7508.0999999999995</v>
      </c>
      <c r="F12" s="6">
        <f>+E12-D12</f>
        <v>1970.2399999999989</v>
      </c>
      <c r="G12" s="7"/>
      <c r="H12" s="4" t="s">
        <v>18</v>
      </c>
    </row>
    <row r="13" spans="1:8" x14ac:dyDescent="0.3">
      <c r="B13" s="9" t="s">
        <v>19</v>
      </c>
      <c r="C13" s="10"/>
      <c r="D13" s="1">
        <v>1415.6899999999998</v>
      </c>
      <c r="E13" s="1">
        <v>1420.23</v>
      </c>
      <c r="F13" s="6">
        <f>+E13-D13</f>
        <v>4.540000000000191</v>
      </c>
      <c r="G13" s="7"/>
      <c r="H13" t="s">
        <v>20</v>
      </c>
    </row>
    <row r="14" spans="1:8" x14ac:dyDescent="0.3">
      <c r="B14" s="8"/>
      <c r="C14" s="8"/>
      <c r="D14" s="1"/>
      <c r="E14" s="2"/>
      <c r="F14" s="6"/>
      <c r="G14" s="7"/>
    </row>
    <row r="15" spans="1:8" x14ac:dyDescent="0.3">
      <c r="D15" s="1"/>
      <c r="E15" s="1"/>
      <c r="F15" s="6"/>
      <c r="G15" s="3"/>
    </row>
    <row r="16" spans="1:8" x14ac:dyDescent="0.3">
      <c r="D16" s="1"/>
      <c r="E16" s="1"/>
      <c r="F16" s="6"/>
      <c r="G16" s="3"/>
    </row>
    <row r="17" spans="1:8" x14ac:dyDescent="0.3">
      <c r="A17" t="s">
        <v>21</v>
      </c>
      <c r="D17" s="5"/>
      <c r="E17" s="5"/>
      <c r="H17" s="4"/>
    </row>
    <row r="18" spans="1:8" x14ac:dyDescent="0.3">
      <c r="H18" s="4"/>
    </row>
    <row r="19" spans="1:8" x14ac:dyDescent="0.3">
      <c r="B19" s="9" t="s">
        <v>22</v>
      </c>
      <c r="D19" s="1">
        <v>14.56</v>
      </c>
      <c r="E19" s="1">
        <v>50.37</v>
      </c>
      <c r="F19" s="6">
        <f t="shared" ref="F19:F60" si="1">+E19-D19</f>
        <v>35.809999999999995</v>
      </c>
      <c r="H19" s="4" t="s">
        <v>23</v>
      </c>
    </row>
    <row r="20" spans="1:8" x14ac:dyDescent="0.3">
      <c r="B20" s="9" t="s">
        <v>24</v>
      </c>
      <c r="D20" s="1">
        <v>150</v>
      </c>
      <c r="E20" s="1">
        <v>150</v>
      </c>
      <c r="F20" s="6">
        <f t="shared" si="1"/>
        <v>0</v>
      </c>
      <c r="H20" s="4" t="s">
        <v>25</v>
      </c>
    </row>
    <row r="21" spans="1:8" x14ac:dyDescent="0.3">
      <c r="B21" s="9" t="s">
        <v>26</v>
      </c>
      <c r="D21" s="1">
        <v>0</v>
      </c>
      <c r="E21" s="1">
        <v>0</v>
      </c>
      <c r="F21" s="6">
        <f t="shared" si="1"/>
        <v>0</v>
      </c>
      <c r="H21" s="4" t="s">
        <v>25</v>
      </c>
    </row>
    <row r="22" spans="1:8" x14ac:dyDescent="0.3">
      <c r="B22" s="9" t="s">
        <v>27</v>
      </c>
      <c r="D22" s="1">
        <v>175.19</v>
      </c>
      <c r="E22" s="1">
        <v>0</v>
      </c>
      <c r="F22" s="6">
        <f t="shared" si="1"/>
        <v>-175.19</v>
      </c>
      <c r="H22" s="4" t="s">
        <v>28</v>
      </c>
    </row>
    <row r="23" spans="1:8" x14ac:dyDescent="0.3">
      <c r="B23" s="9" t="s">
        <v>29</v>
      </c>
      <c r="D23" s="1">
        <v>300</v>
      </c>
      <c r="E23" s="1">
        <v>300</v>
      </c>
      <c r="F23" s="6">
        <f t="shared" si="1"/>
        <v>0</v>
      </c>
      <c r="H23" s="4" t="s">
        <v>25</v>
      </c>
    </row>
    <row r="24" spans="1:8" x14ac:dyDescent="0.3">
      <c r="B24" s="9" t="s">
        <v>30</v>
      </c>
      <c r="D24" s="1">
        <v>90</v>
      </c>
      <c r="E24" s="1">
        <v>35</v>
      </c>
      <c r="F24" s="6">
        <f t="shared" si="1"/>
        <v>-55</v>
      </c>
      <c r="H24" s="4" t="s">
        <v>31</v>
      </c>
    </row>
    <row r="25" spans="1:8" x14ac:dyDescent="0.3">
      <c r="B25" s="9" t="s">
        <v>32</v>
      </c>
      <c r="D25" s="1">
        <v>0</v>
      </c>
      <c r="E25" s="1">
        <v>0</v>
      </c>
      <c r="F25" s="6">
        <f t="shared" si="1"/>
        <v>0</v>
      </c>
      <c r="H25" s="4" t="s">
        <v>25</v>
      </c>
    </row>
    <row r="26" spans="1:8" x14ac:dyDescent="0.3">
      <c r="B26" s="9" t="s">
        <v>33</v>
      </c>
      <c r="D26" s="1">
        <v>185</v>
      </c>
      <c r="E26" s="1">
        <v>0</v>
      </c>
      <c r="F26" s="6">
        <f t="shared" si="1"/>
        <v>-185</v>
      </c>
      <c r="H26" s="4" t="s">
        <v>34</v>
      </c>
    </row>
    <row r="27" spans="1:8" x14ac:dyDescent="0.3">
      <c r="B27" s="9" t="s">
        <v>35</v>
      </c>
      <c r="D27" s="1">
        <v>751.47</v>
      </c>
      <c r="E27" s="1">
        <v>740.45</v>
      </c>
      <c r="F27" s="6">
        <f t="shared" si="1"/>
        <v>-11.019999999999982</v>
      </c>
      <c r="H27" s="4" t="s">
        <v>36</v>
      </c>
    </row>
    <row r="28" spans="1:8" x14ac:dyDescent="0.3">
      <c r="B28" s="9" t="s">
        <v>37</v>
      </c>
      <c r="D28" s="1">
        <v>640.37</v>
      </c>
      <c r="E28" s="1">
        <v>663.29</v>
      </c>
      <c r="F28" s="6">
        <f t="shared" si="1"/>
        <v>22.919999999999959</v>
      </c>
      <c r="H28" s="4" t="s">
        <v>38</v>
      </c>
    </row>
    <row r="29" spans="1:8" x14ac:dyDescent="0.3">
      <c r="B29" s="9" t="s">
        <v>39</v>
      </c>
      <c r="D29" s="1">
        <v>975</v>
      </c>
      <c r="E29" s="1">
        <v>750</v>
      </c>
      <c r="F29" s="6">
        <f t="shared" si="1"/>
        <v>-225</v>
      </c>
      <c r="H29" s="4" t="s">
        <v>40</v>
      </c>
    </row>
    <row r="30" spans="1:8" x14ac:dyDescent="0.3">
      <c r="B30" s="9" t="s">
        <v>41</v>
      </c>
      <c r="D30" s="1">
        <v>0</v>
      </c>
      <c r="E30" s="1">
        <v>0</v>
      </c>
      <c r="F30" s="6">
        <f t="shared" si="1"/>
        <v>0</v>
      </c>
      <c r="H30" s="4" t="s">
        <v>25</v>
      </c>
    </row>
    <row r="31" spans="1:8" x14ac:dyDescent="0.3">
      <c r="B31" s="9" t="s">
        <v>42</v>
      </c>
      <c r="D31" s="1">
        <v>250</v>
      </c>
      <c r="E31" s="1">
        <v>564</v>
      </c>
      <c r="F31" s="6">
        <f t="shared" si="1"/>
        <v>314</v>
      </c>
      <c r="H31" s="4" t="s">
        <v>43</v>
      </c>
    </row>
    <row r="32" spans="1:8" x14ac:dyDescent="0.3">
      <c r="B32" s="9" t="s">
        <v>44</v>
      </c>
      <c r="D32" s="1">
        <v>225</v>
      </c>
      <c r="E32" s="1">
        <v>225</v>
      </c>
      <c r="F32" s="6">
        <f t="shared" si="1"/>
        <v>0</v>
      </c>
      <c r="H32" s="4" t="s">
        <v>25</v>
      </c>
    </row>
    <row r="33" spans="2:8" x14ac:dyDescent="0.3">
      <c r="B33" s="9" t="s">
        <v>45</v>
      </c>
      <c r="D33" s="1">
        <v>175.5</v>
      </c>
      <c r="E33" s="1">
        <v>110.5</v>
      </c>
      <c r="F33" s="6">
        <f t="shared" si="1"/>
        <v>-65</v>
      </c>
      <c r="H33" s="4" t="s">
        <v>46</v>
      </c>
    </row>
    <row r="34" spans="2:8" x14ac:dyDescent="0.3">
      <c r="B34" s="9" t="s">
        <v>47</v>
      </c>
      <c r="D34" s="1">
        <v>5990</v>
      </c>
      <c r="E34" s="1">
        <v>5990</v>
      </c>
      <c r="F34" s="6">
        <f t="shared" si="1"/>
        <v>0</v>
      </c>
      <c r="H34" s="4" t="s">
        <v>25</v>
      </c>
    </row>
    <row r="35" spans="2:8" x14ac:dyDescent="0.3">
      <c r="B35" s="9" t="s">
        <v>48</v>
      </c>
      <c r="D35" s="1">
        <v>60</v>
      </c>
      <c r="E35" s="1">
        <v>1250</v>
      </c>
      <c r="F35" s="6">
        <f t="shared" si="1"/>
        <v>1190</v>
      </c>
      <c r="H35" s="4" t="s">
        <v>49</v>
      </c>
    </row>
    <row r="36" spans="2:8" x14ac:dyDescent="0.3">
      <c r="B36" s="9" t="s">
        <v>50</v>
      </c>
      <c r="D36" s="1">
        <v>611.07000000000005</v>
      </c>
      <c r="E36" s="1">
        <v>0</v>
      </c>
      <c r="F36" s="6">
        <f t="shared" si="1"/>
        <v>-611.07000000000005</v>
      </c>
      <c r="H36" s="4" t="s">
        <v>51</v>
      </c>
    </row>
    <row r="37" spans="2:8" x14ac:dyDescent="0.3">
      <c r="B37" s="9" t="s">
        <v>52</v>
      </c>
      <c r="D37" s="1">
        <v>0</v>
      </c>
      <c r="E37" s="1">
        <v>0</v>
      </c>
      <c r="F37" s="6">
        <f t="shared" si="1"/>
        <v>0</v>
      </c>
      <c r="H37" s="4" t="s">
        <v>25</v>
      </c>
    </row>
    <row r="38" spans="2:8" x14ac:dyDescent="0.3">
      <c r="B38" s="9" t="s">
        <v>53</v>
      </c>
      <c r="D38" s="1">
        <v>900</v>
      </c>
      <c r="E38" s="1">
        <v>900</v>
      </c>
      <c r="F38" s="6">
        <f t="shared" si="1"/>
        <v>0</v>
      </c>
      <c r="H38" s="4" t="s">
        <v>25</v>
      </c>
    </row>
    <row r="39" spans="2:8" x14ac:dyDescent="0.3">
      <c r="B39" s="9" t="s">
        <v>54</v>
      </c>
      <c r="D39" s="1">
        <v>0</v>
      </c>
      <c r="E39" s="1">
        <v>0</v>
      </c>
      <c r="F39" s="6">
        <f t="shared" si="1"/>
        <v>0</v>
      </c>
      <c r="H39" s="4" t="s">
        <v>25</v>
      </c>
    </row>
    <row r="40" spans="2:8" x14ac:dyDescent="0.3">
      <c r="B40" s="9" t="s">
        <v>55</v>
      </c>
      <c r="D40" s="1">
        <v>1218.3599999999999</v>
      </c>
      <c r="E40" s="1">
        <v>1244.8800000000001</v>
      </c>
      <c r="F40" s="6">
        <f t="shared" si="1"/>
        <v>26.520000000000209</v>
      </c>
      <c r="H40" s="4" t="s">
        <v>56</v>
      </c>
    </row>
    <row r="41" spans="2:8" x14ac:dyDescent="0.3">
      <c r="B41" s="9" t="s">
        <v>57</v>
      </c>
      <c r="D41" s="1">
        <v>0</v>
      </c>
      <c r="E41" s="1">
        <v>580</v>
      </c>
      <c r="F41" s="6">
        <f t="shared" si="1"/>
        <v>580</v>
      </c>
      <c r="H41" s="4" t="s">
        <v>58</v>
      </c>
    </row>
    <row r="42" spans="2:8" x14ac:dyDescent="0.3">
      <c r="B42" s="9" t="s">
        <v>59</v>
      </c>
      <c r="D42" s="1">
        <v>0</v>
      </c>
      <c r="E42" s="1">
        <v>0</v>
      </c>
      <c r="F42" s="6">
        <f t="shared" si="1"/>
        <v>0</v>
      </c>
      <c r="H42" s="4" t="s">
        <v>25</v>
      </c>
    </row>
    <row r="43" spans="2:8" x14ac:dyDescent="0.3">
      <c r="B43" s="9" t="s">
        <v>60</v>
      </c>
      <c r="D43" s="1">
        <v>0</v>
      </c>
      <c r="E43" s="1">
        <v>0</v>
      </c>
      <c r="F43" s="6">
        <f t="shared" si="1"/>
        <v>0</v>
      </c>
      <c r="H43" s="4" t="s">
        <v>25</v>
      </c>
    </row>
    <row r="44" spans="2:8" x14ac:dyDescent="0.3">
      <c r="B44" s="9" t="s">
        <v>61</v>
      </c>
      <c r="D44" s="1">
        <v>444.86</v>
      </c>
      <c r="E44" s="1">
        <v>443.88000000000005</v>
      </c>
      <c r="F44" s="6">
        <f t="shared" si="1"/>
        <v>-0.97999999999996135</v>
      </c>
      <c r="H44" s="4" t="s">
        <v>25</v>
      </c>
    </row>
    <row r="45" spans="2:8" x14ac:dyDescent="0.3">
      <c r="B45" s="9" t="s">
        <v>62</v>
      </c>
      <c r="D45" s="1">
        <v>0</v>
      </c>
      <c r="E45" s="1">
        <v>0</v>
      </c>
      <c r="F45" s="6">
        <f t="shared" si="1"/>
        <v>0</v>
      </c>
      <c r="H45" s="4" t="s">
        <v>25</v>
      </c>
    </row>
    <row r="46" spans="2:8" x14ac:dyDescent="0.3">
      <c r="B46" s="9" t="s">
        <v>63</v>
      </c>
      <c r="D46" s="1">
        <v>35</v>
      </c>
      <c r="E46" s="1">
        <v>35</v>
      </c>
      <c r="F46" s="6">
        <f t="shared" si="1"/>
        <v>0</v>
      </c>
      <c r="H46" s="4" t="s">
        <v>25</v>
      </c>
    </row>
    <row r="47" spans="2:8" x14ac:dyDescent="0.3">
      <c r="B47" s="4" t="s">
        <v>64</v>
      </c>
      <c r="D47" s="1">
        <v>0</v>
      </c>
      <c r="E47" s="1">
        <v>725</v>
      </c>
      <c r="F47" s="6">
        <f t="shared" si="1"/>
        <v>725</v>
      </c>
      <c r="H47" s="4" t="s">
        <v>65</v>
      </c>
    </row>
    <row r="48" spans="2:8" x14ac:dyDescent="0.3">
      <c r="B48" s="4" t="s">
        <v>66</v>
      </c>
      <c r="D48" s="1">
        <v>19.989999999999998</v>
      </c>
      <c r="E48" s="1">
        <v>0</v>
      </c>
      <c r="F48" s="6">
        <f t="shared" si="1"/>
        <v>-19.989999999999998</v>
      </c>
      <c r="H48" s="4" t="s">
        <v>67</v>
      </c>
    </row>
    <row r="49" spans="2:8" x14ac:dyDescent="0.3">
      <c r="B49" s="4" t="s">
        <v>68</v>
      </c>
      <c r="D49" s="1">
        <v>0</v>
      </c>
      <c r="E49" s="11">
        <v>0</v>
      </c>
      <c r="F49" s="6">
        <f t="shared" si="1"/>
        <v>0</v>
      </c>
      <c r="H49" s="4" t="s">
        <v>25</v>
      </c>
    </row>
    <row r="50" spans="2:8" x14ac:dyDescent="0.3">
      <c r="B50" s="10" t="s">
        <v>69</v>
      </c>
      <c r="D50" s="11">
        <v>11797</v>
      </c>
      <c r="E50" s="1">
        <v>0</v>
      </c>
      <c r="F50" s="6">
        <f t="shared" si="1"/>
        <v>-11797</v>
      </c>
      <c r="H50" s="4" t="s">
        <v>70</v>
      </c>
    </row>
    <row r="51" spans="2:8" x14ac:dyDescent="0.3">
      <c r="B51" s="10" t="s">
        <v>71</v>
      </c>
      <c r="D51" s="1">
        <v>0</v>
      </c>
      <c r="E51" s="1">
        <v>0</v>
      </c>
      <c r="F51" s="6">
        <f t="shared" si="1"/>
        <v>0</v>
      </c>
      <c r="H51" s="4" t="s">
        <v>25</v>
      </c>
    </row>
    <row r="52" spans="2:8" x14ac:dyDescent="0.3">
      <c r="B52" s="8" t="s">
        <v>72</v>
      </c>
      <c r="D52" s="1">
        <v>0</v>
      </c>
      <c r="E52" s="1">
        <v>0</v>
      </c>
      <c r="F52" s="6">
        <f t="shared" si="1"/>
        <v>0</v>
      </c>
      <c r="H52" s="4" t="s">
        <v>25</v>
      </c>
    </row>
    <row r="53" spans="2:8" x14ac:dyDescent="0.3">
      <c r="B53" s="8" t="s">
        <v>73</v>
      </c>
      <c r="D53" s="1">
        <v>0</v>
      </c>
      <c r="E53" s="1">
        <v>0</v>
      </c>
      <c r="F53" s="6">
        <f t="shared" si="1"/>
        <v>0</v>
      </c>
      <c r="H53" s="4" t="s">
        <v>25</v>
      </c>
    </row>
    <row r="54" spans="2:8" x14ac:dyDescent="0.3">
      <c r="B54" s="10" t="s">
        <v>74</v>
      </c>
      <c r="D54" s="1">
        <v>1000</v>
      </c>
      <c r="E54" s="1">
        <v>0</v>
      </c>
      <c r="F54" s="6">
        <f t="shared" si="1"/>
        <v>-1000</v>
      </c>
      <c r="H54" s="4" t="s">
        <v>70</v>
      </c>
    </row>
    <row r="55" spans="2:8" x14ac:dyDescent="0.3">
      <c r="B55" s="10" t="s">
        <v>75</v>
      </c>
      <c r="D55" s="11">
        <v>5947</v>
      </c>
      <c r="E55" s="1">
        <v>0</v>
      </c>
      <c r="F55" s="6">
        <f t="shared" si="1"/>
        <v>-5947</v>
      </c>
      <c r="H55" s="4" t="s">
        <v>70</v>
      </c>
    </row>
    <row r="56" spans="2:8" x14ac:dyDescent="0.3">
      <c r="B56" s="8" t="s">
        <v>76</v>
      </c>
      <c r="D56" s="1">
        <v>3083.21</v>
      </c>
      <c r="E56" s="1">
        <v>2839.59</v>
      </c>
      <c r="F56" s="6">
        <f t="shared" si="1"/>
        <v>-243.61999999999989</v>
      </c>
      <c r="H56" s="4" t="s">
        <v>77</v>
      </c>
    </row>
    <row r="57" spans="2:8" x14ac:dyDescent="0.3">
      <c r="B57" s="12" t="s">
        <v>78</v>
      </c>
      <c r="D57" s="1">
        <v>0</v>
      </c>
      <c r="E57" s="1">
        <v>5566.79</v>
      </c>
      <c r="F57" s="6">
        <f t="shared" si="1"/>
        <v>5566.79</v>
      </c>
      <c r="H57" s="4" t="s">
        <v>79</v>
      </c>
    </row>
    <row r="58" spans="2:8" x14ac:dyDescent="0.3">
      <c r="B58" s="10" t="s">
        <v>80</v>
      </c>
      <c r="D58" s="1">
        <v>0</v>
      </c>
      <c r="E58" s="1">
        <v>1200</v>
      </c>
      <c r="F58" s="6">
        <f t="shared" si="1"/>
        <v>1200</v>
      </c>
      <c r="H58" s="4" t="s">
        <v>79</v>
      </c>
    </row>
    <row r="59" spans="2:8" x14ac:dyDescent="0.3">
      <c r="B59" s="8" t="s">
        <v>81</v>
      </c>
      <c r="D59" s="1">
        <v>0</v>
      </c>
      <c r="E59" s="1">
        <v>162</v>
      </c>
      <c r="F59" s="6">
        <f t="shared" si="1"/>
        <v>162</v>
      </c>
      <c r="H59" s="4" t="s">
        <v>79</v>
      </c>
    </row>
    <row r="60" spans="2:8" x14ac:dyDescent="0.3">
      <c r="B60" s="8" t="s">
        <v>82</v>
      </c>
      <c r="D60" s="1">
        <v>0</v>
      </c>
      <c r="E60" s="1">
        <v>750</v>
      </c>
      <c r="F60" s="6">
        <f t="shared" si="1"/>
        <v>750</v>
      </c>
      <c r="H60" s="4" t="s">
        <v>79</v>
      </c>
    </row>
  </sheetData>
  <pageMargins left="0.7" right="0.7" top="0.75" bottom="0.75" header="0.3" footer="0.3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E15" sqref="E15"/>
    </sheetView>
  </sheetViews>
  <sheetFormatPr defaultRowHeight="14.4" x14ac:dyDescent="0.3"/>
  <cols>
    <col min="5" max="5" width="10" bestFit="1" customWidth="1"/>
    <col min="6" max="6" width="10.109375" bestFit="1" customWidth="1"/>
    <col min="8" max="8" width="10.109375" bestFit="1" customWidth="1"/>
  </cols>
  <sheetData>
    <row r="1" spans="1:8" x14ac:dyDescent="0.3">
      <c r="A1" s="8" t="s">
        <v>83</v>
      </c>
      <c r="B1" s="8"/>
      <c r="C1" s="8"/>
      <c r="D1" s="8"/>
      <c r="E1" s="8"/>
      <c r="F1" s="8"/>
      <c r="G1" s="8"/>
      <c r="H1" s="8"/>
    </row>
    <row r="2" spans="1:8" x14ac:dyDescent="0.3">
      <c r="A2" s="8"/>
      <c r="B2" s="8"/>
      <c r="C2" s="8"/>
      <c r="D2" s="8"/>
      <c r="E2" s="8"/>
      <c r="F2" s="8"/>
      <c r="G2" s="8"/>
      <c r="H2" s="8"/>
    </row>
    <row r="3" spans="1:8" x14ac:dyDescent="0.3">
      <c r="A3" s="8"/>
      <c r="B3" s="8" t="s">
        <v>84</v>
      </c>
      <c r="C3" s="8"/>
      <c r="D3" s="8"/>
      <c r="E3" s="8"/>
      <c r="F3" s="8"/>
      <c r="G3" s="8"/>
      <c r="H3" s="8"/>
    </row>
    <row r="4" spans="1:8" x14ac:dyDescent="0.3">
      <c r="A4" s="8"/>
      <c r="B4" s="8"/>
      <c r="C4" s="8"/>
      <c r="D4" s="8"/>
      <c r="E4" s="8"/>
      <c r="F4" s="8"/>
      <c r="G4" s="8"/>
      <c r="H4" s="8"/>
    </row>
    <row r="5" spans="1:8" x14ac:dyDescent="0.3">
      <c r="A5" s="8"/>
      <c r="B5" s="8" t="s">
        <v>85</v>
      </c>
      <c r="C5" s="8"/>
      <c r="D5" s="8"/>
      <c r="E5" s="8"/>
      <c r="F5" s="8"/>
      <c r="G5" s="2"/>
      <c r="H5" s="8"/>
    </row>
    <row r="6" spans="1:8" x14ac:dyDescent="0.3">
      <c r="A6" s="8"/>
      <c r="B6" s="8"/>
      <c r="C6" s="8"/>
      <c r="D6" s="8"/>
      <c r="E6" s="8"/>
      <c r="F6" s="2"/>
      <c r="G6" s="2"/>
      <c r="H6" s="2"/>
    </row>
    <row r="7" spans="1:8" x14ac:dyDescent="0.3">
      <c r="A7" s="8"/>
      <c r="B7" s="8" t="s">
        <v>86</v>
      </c>
      <c r="C7" s="8"/>
      <c r="D7" s="8"/>
      <c r="E7" s="8"/>
      <c r="F7" s="2">
        <v>749.01</v>
      </c>
      <c r="G7" s="2"/>
      <c r="H7" s="2"/>
    </row>
    <row r="8" spans="1:8" x14ac:dyDescent="0.3">
      <c r="A8" s="8"/>
      <c r="B8" s="8" t="s">
        <v>87</v>
      </c>
      <c r="C8" s="8"/>
      <c r="D8" s="8"/>
      <c r="E8" s="8"/>
      <c r="F8" s="2">
        <v>47041.93</v>
      </c>
      <c r="G8" s="2"/>
      <c r="H8" s="2"/>
    </row>
    <row r="9" spans="1:8" x14ac:dyDescent="0.3">
      <c r="A9" s="8"/>
      <c r="B9" s="8" t="s">
        <v>88</v>
      </c>
      <c r="C9" s="8"/>
      <c r="D9" s="8"/>
      <c r="E9" s="8"/>
      <c r="F9" s="2">
        <v>4963.4799999999996</v>
      </c>
      <c r="G9" s="2"/>
      <c r="H9" s="2"/>
    </row>
    <row r="10" spans="1:8" x14ac:dyDescent="0.3">
      <c r="A10" s="8"/>
      <c r="B10" s="8"/>
      <c r="C10" s="8"/>
      <c r="D10" s="8"/>
      <c r="E10" s="8"/>
      <c r="F10" s="2"/>
      <c r="G10" s="2"/>
      <c r="H10" s="2"/>
    </row>
    <row r="11" spans="1:8" x14ac:dyDescent="0.3">
      <c r="A11" s="8"/>
      <c r="B11" s="8" t="s">
        <v>89</v>
      </c>
      <c r="C11" s="8"/>
      <c r="D11" s="8"/>
      <c r="E11" s="8"/>
      <c r="F11" s="2">
        <f>SUM(F7:F10)</f>
        <v>52754.42</v>
      </c>
      <c r="G11" s="2"/>
      <c r="H11" s="2"/>
    </row>
    <row r="12" spans="1:8" x14ac:dyDescent="0.3">
      <c r="A12" s="8"/>
      <c r="B12" s="8" t="s">
        <v>90</v>
      </c>
      <c r="C12" s="8"/>
      <c r="D12" s="8"/>
      <c r="E12" s="8"/>
      <c r="F12" s="2">
        <v>0</v>
      </c>
      <c r="G12" s="2"/>
      <c r="H12" s="2"/>
    </row>
    <row r="13" spans="1:8" x14ac:dyDescent="0.3">
      <c r="A13" s="8"/>
      <c r="B13" s="8" t="s">
        <v>91</v>
      </c>
      <c r="C13" s="8"/>
      <c r="D13" s="8"/>
      <c r="E13" s="8"/>
      <c r="F13" s="2">
        <f>+F11-F12</f>
        <v>52754.42</v>
      </c>
      <c r="G13" s="2"/>
      <c r="H13" s="2"/>
    </row>
    <row r="14" spans="1:8" x14ac:dyDescent="0.3">
      <c r="A14" s="8"/>
      <c r="B14" s="8"/>
      <c r="C14" s="8"/>
      <c r="D14" s="8"/>
      <c r="E14" s="8"/>
      <c r="F14" s="2"/>
      <c r="G14" s="2"/>
      <c r="H14" s="2"/>
    </row>
    <row r="15" spans="1:8" x14ac:dyDescent="0.3">
      <c r="A15" s="8"/>
      <c r="B15" s="8"/>
      <c r="C15" s="8"/>
      <c r="D15" s="8"/>
      <c r="E15" s="8"/>
      <c r="F15" s="2"/>
      <c r="G15" s="2"/>
      <c r="H15" s="2"/>
    </row>
    <row r="16" spans="1:8" x14ac:dyDescent="0.3">
      <c r="A16" s="8"/>
      <c r="B16" s="8"/>
      <c r="C16" s="8"/>
      <c r="D16" s="8"/>
      <c r="E16" s="8"/>
      <c r="F16" s="2"/>
      <c r="G16" s="2"/>
      <c r="H16" s="2"/>
    </row>
    <row r="17" spans="1:8" x14ac:dyDescent="0.3">
      <c r="A17" s="8"/>
      <c r="B17" s="8" t="s">
        <v>92</v>
      </c>
      <c r="C17" s="8"/>
      <c r="D17" s="8"/>
      <c r="E17" s="8"/>
      <c r="F17" s="2"/>
      <c r="G17" s="2"/>
      <c r="H17" s="2">
        <v>6000</v>
      </c>
    </row>
    <row r="18" spans="1:8" x14ac:dyDescent="0.3">
      <c r="A18" s="8"/>
      <c r="B18" s="8"/>
      <c r="C18" s="8"/>
      <c r="D18" s="8"/>
      <c r="E18" s="8"/>
      <c r="F18" s="2"/>
      <c r="G18" s="2"/>
      <c r="H18" s="2"/>
    </row>
    <row r="19" spans="1:8" x14ac:dyDescent="0.3">
      <c r="A19" s="8"/>
      <c r="B19" s="8" t="s">
        <v>93</v>
      </c>
      <c r="C19" s="8"/>
      <c r="D19" s="8"/>
      <c r="E19" s="8"/>
      <c r="F19" s="2"/>
      <c r="G19" s="2"/>
      <c r="H19" s="2">
        <v>1500</v>
      </c>
    </row>
    <row r="20" spans="1:8" x14ac:dyDescent="0.3">
      <c r="A20" s="8"/>
      <c r="B20" s="8"/>
      <c r="C20" s="8"/>
      <c r="D20" s="8"/>
      <c r="E20" s="8"/>
      <c r="F20" s="2"/>
      <c r="G20" s="2"/>
      <c r="H20" s="2"/>
    </row>
    <row r="21" spans="1:8" x14ac:dyDescent="0.3">
      <c r="A21" s="8"/>
      <c r="B21" s="8" t="s">
        <v>94</v>
      </c>
      <c r="C21" s="8"/>
      <c r="D21" s="8"/>
      <c r="E21" s="8"/>
      <c r="F21" s="8"/>
      <c r="G21" s="8"/>
      <c r="H21" s="2">
        <v>10000</v>
      </c>
    </row>
    <row r="22" spans="1:8" x14ac:dyDescent="0.3">
      <c r="A22" s="8"/>
      <c r="B22" s="8"/>
      <c r="C22" s="8"/>
      <c r="D22" s="8"/>
      <c r="E22" s="8"/>
      <c r="F22" s="2"/>
      <c r="G22" s="2"/>
      <c r="H22" s="2"/>
    </row>
    <row r="23" spans="1:8" x14ac:dyDescent="0.3">
      <c r="A23" s="8"/>
      <c r="B23" s="8" t="s">
        <v>95</v>
      </c>
      <c r="C23" s="8"/>
      <c r="D23" s="8"/>
      <c r="E23" s="8"/>
      <c r="F23" s="2">
        <v>10000</v>
      </c>
      <c r="G23" s="2"/>
      <c r="H23" s="1">
        <f>+F23+F24</f>
        <v>9838</v>
      </c>
    </row>
    <row r="24" spans="1:8" x14ac:dyDescent="0.3">
      <c r="A24" s="8"/>
      <c r="B24" s="8" t="s">
        <v>96</v>
      </c>
      <c r="C24" s="8"/>
      <c r="F24" s="1">
        <v>-162</v>
      </c>
      <c r="G24" s="2"/>
    </row>
    <row r="25" spans="1:8" x14ac:dyDescent="0.3">
      <c r="A25" s="8"/>
      <c r="B25" s="8"/>
      <c r="C25" s="8"/>
      <c r="D25" s="8"/>
      <c r="E25" s="8"/>
      <c r="F25" s="2"/>
      <c r="G25" s="2"/>
      <c r="H25" s="2"/>
    </row>
    <row r="26" spans="1:8" x14ac:dyDescent="0.3">
      <c r="A26" s="8"/>
      <c r="B26" t="s">
        <v>97</v>
      </c>
      <c r="E26" s="1"/>
      <c r="F26" s="1"/>
    </row>
    <row r="27" spans="1:8" x14ac:dyDescent="0.3">
      <c r="A27" s="8"/>
      <c r="B27" s="8" t="s">
        <v>98</v>
      </c>
      <c r="C27" s="8"/>
      <c r="D27" s="8"/>
      <c r="E27" s="8"/>
      <c r="F27" s="2"/>
      <c r="G27" s="8"/>
      <c r="H27" s="8"/>
    </row>
    <row r="28" spans="1:8" x14ac:dyDescent="0.3">
      <c r="A28" s="8"/>
      <c r="B28" s="8" t="s">
        <v>99</v>
      </c>
      <c r="C28" s="8"/>
      <c r="D28" s="8"/>
      <c r="E28" s="11">
        <v>2610</v>
      </c>
      <c r="F28" s="2"/>
      <c r="G28" s="8"/>
    </row>
    <row r="29" spans="1:8" x14ac:dyDescent="0.3">
      <c r="A29" s="8"/>
      <c r="B29" s="8" t="s">
        <v>100</v>
      </c>
      <c r="C29" s="8"/>
      <c r="D29" s="8"/>
      <c r="E29" s="11">
        <v>-1570</v>
      </c>
      <c r="F29" s="8"/>
      <c r="G29" s="8"/>
      <c r="H29" s="8"/>
    </row>
    <row r="30" spans="1:8" x14ac:dyDescent="0.3">
      <c r="A30" s="8"/>
      <c r="B30" s="8"/>
      <c r="C30" s="8"/>
      <c r="D30" s="8"/>
      <c r="E30" s="8"/>
      <c r="F30" s="8"/>
      <c r="G30" s="8"/>
      <c r="H30" s="11">
        <f>+E28+E29</f>
        <v>1040</v>
      </c>
    </row>
    <row r="31" spans="1:8" x14ac:dyDescent="0.3">
      <c r="A31" s="8"/>
      <c r="B31" s="8" t="s">
        <v>10</v>
      </c>
      <c r="C31" s="8"/>
      <c r="D31" s="8"/>
      <c r="F31" s="2"/>
      <c r="G31" s="8"/>
      <c r="H31" s="11">
        <f>+[1]CIL!H5</f>
        <v>15964.2</v>
      </c>
    </row>
    <row r="32" spans="1:8" x14ac:dyDescent="0.3">
      <c r="A32" s="8"/>
    </row>
    <row r="33" spans="1:8" x14ac:dyDescent="0.3">
      <c r="A33" s="8"/>
      <c r="B33" s="8"/>
      <c r="C33" s="8"/>
      <c r="D33" s="8"/>
      <c r="E33" s="8"/>
      <c r="F33" s="8"/>
      <c r="G33" s="8"/>
      <c r="H33" s="2"/>
    </row>
    <row r="34" spans="1:8" x14ac:dyDescent="0.3">
      <c r="A34" s="8"/>
      <c r="B34" s="8" t="s">
        <v>101</v>
      </c>
      <c r="C34" s="8"/>
      <c r="D34" s="8"/>
      <c r="E34" s="8"/>
      <c r="F34" s="8"/>
      <c r="G34" s="8"/>
      <c r="H34" s="2">
        <f>+F13-H17-H19-H21-H23-H30-H31</f>
        <v>8412.2199999999975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significant differences</vt:lpstr>
      <vt:lpstr>Reserves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2022-05-10T11:44:43Z</cp:lastPrinted>
  <dcterms:created xsi:type="dcterms:W3CDTF">2022-05-10T10:49:18Z</dcterms:created>
  <dcterms:modified xsi:type="dcterms:W3CDTF">2022-05-10T12:54:40Z</dcterms:modified>
</cp:coreProperties>
</file>